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<sst xmlns="http://schemas.openxmlformats.org/spreadsheetml/2006/main" count="118" uniqueCount="85">
  <si>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</si>
  <si>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</si>
  <si>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</si>
  <si>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</si>
  <si>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</si>
  <si>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</si>
  <si>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</si>
  <si>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</si>
  <si>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</si>
  <si>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</si>
  <si>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</si>
  <si>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</si>
  <si>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</si>
  <si>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</si>
  <si>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</si>
  <si>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</si>
  <si>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</si>
  <si>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</si>
  <si>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</si>
  <si>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</si>
  <si>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</si>
  <si>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</si>
  <si>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</si>
  <si>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</si>
  <si>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</si>
  <si>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</si>
  <si>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</si>
  <si>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</si>
  <si>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</si>
  <si>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</si>
  <si>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</si>
  <si>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</si>
  <si>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</si>
  <si>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</si>
  <si>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</si>
  <si>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</si>
  <si>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</si>
  <si>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</si>
  <si>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</si>
  <si>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</si>
  <si>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</si>
  <si>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</si>
  <si>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</si>
  <si>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</si>
  <si>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</si>
  <si>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</si>
  <si>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</si>
  <si>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</si>
  <si>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</si>
  <si>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</si>
  <si>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</si>
  <si>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</si>
  <si>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</si>
  <si>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</si>
  <si>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</si>
  <si>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</si>
  <si>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</si>
  <si>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</si>
  <si>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</si>
  <si>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DS</t>
  </si>
  <si>
    <t>Buffelsnek (Site 14)</t>
  </si>
  <si>
    <t>Near the Dal van Varing Picnic Spot; approx 2 km from the Buffelsnek forestry and climate station. Specimens were sampled along the edge of the road and the walking trail. The site had a steep slope and was at the same elevation as the forestry station. The vegetation was classified as FFs 19 South Outeniqua Sandstone Fynbos, the soil was sandy.</t>
  </si>
  <si>
    <t>Erica caniculata</t>
  </si>
  <si>
    <t>Euryopes virgineus</t>
  </si>
  <si>
    <t>Unknown</t>
  </si>
  <si>
    <t>Erica discolor</t>
  </si>
  <si>
    <t>Virgillia oroboides</t>
  </si>
  <si>
    <t>Senicio pinifolius</t>
  </si>
  <si>
    <t>Crysanthemoides monilfera</t>
  </si>
  <si>
    <t>Haleria lucida</t>
  </si>
  <si>
    <t>Erica demissa</t>
  </si>
  <si>
    <t>Metalasia densa</t>
  </si>
  <si>
    <t>Abutilon grandifolium</t>
  </si>
  <si>
    <t>Cunnonia capensis</t>
  </si>
  <si>
    <t>Laurophyllus capensis</t>
  </si>
  <si>
    <t>Erica hispidula</t>
  </si>
  <si>
    <t>Erica diaphona</t>
  </si>
  <si>
    <t>Stoebe alopecuroides</t>
  </si>
  <si>
    <r>
      <t xml:space="preserve">Clutia pulchella </t>
    </r>
    <r>
      <rPr>
        <sz val="9"/>
        <rFont val="Geneva"/>
        <family val="0"/>
      </rPr>
      <t>var</t>
    </r>
    <r>
      <rPr>
        <i/>
        <sz val="9"/>
        <rFont val="Geneva"/>
        <family val="0"/>
      </rPr>
      <t xml:space="preserve"> puchella</t>
    </r>
  </si>
  <si>
    <t>Gnida woodii</t>
  </si>
  <si>
    <t>Psoralea affinis</t>
  </si>
  <si>
    <t>Virgillia divaricata</t>
  </si>
  <si>
    <t>Diospyrus glabra</t>
  </si>
  <si>
    <t>Lecodendron floridum</t>
  </si>
  <si>
    <t>Nuxia floribunda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</si>
</sst>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R&quot;\ #,##0;&quot;R&quot;\ \-#,##0"/>
    <numFmt numFmtId="169" formatCode="&quot;R&quot;\ #,##0;[Red]&quot;R&quot;\ \-#,##0"/>
    <numFmt numFmtId="170" formatCode="&quot;R&quot;\ #,##0.00;&quot;R&quot;\ \-#,##0.00"/>
    <numFmt numFmtId="171" formatCode="&quot;R&quot;\ #,##0.00;[Red]&quot;R&quot;\ \-#,##0.00"/>
    <numFmt numFmtId="172" formatCode="_ &quot;R&quot;\ * #,##0_ ;_ &quot;R&quot;\ * \-#,##0_ ;_ &quot;R&quot;\ * &quot;-&quot;_ ;_ @_ "/>
    <numFmt numFmtId="173" formatCode="_ * #,##0_ ;_ * \-#,##0_ ;_ * &quot;-&quot;_ ;_ @_ "/>
    <numFmt numFmtId="174" formatCode="_ &quot;R&quot;\ * #,##0.00_ ;_ &quot;R&quot;\ * \-#,##0.00_ ;_ &quot;R&quot;\ * &quot;-&quot;??_ ;_ @_ "/>
    <numFmt numFmtId="175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8" borderId="1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57225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267200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534525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421225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926425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555325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927300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6381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690300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690300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99897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3989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484500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946725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556200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866000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989825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970775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26675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selection activeCell="C7" sqref="C7:AH30"/>
    </sheetView>
  </sheetViews>
  <sheetFormatPr defaultColWidth="11.50390625" defaultRowHeight="12"/>
  <cols>
    <col min="1" max="1" width="8.50390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69" t="s">
        <v>61</v>
      </c>
      <c r="K1" s="69"/>
      <c r="L1" s="69"/>
      <c r="M1" s="69"/>
      <c r="N1" s="69"/>
      <c r="O1" s="69"/>
      <c r="P1" s="69"/>
      <c r="Q1" s="69"/>
      <c r="R1" s="69"/>
      <c r="S1" s="69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70"/>
      <c r="K2" s="70"/>
      <c r="L2" s="70"/>
      <c r="M2" s="70"/>
      <c r="N2" s="70"/>
      <c r="O2" s="70"/>
      <c r="P2" s="70"/>
      <c r="Q2" s="70"/>
      <c r="R2" s="70"/>
      <c r="S2" s="70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>
        <v>-33.91395</v>
      </c>
      <c r="E3" s="51">
        <v>23.14359</v>
      </c>
      <c r="F3" s="50">
        <v>690</v>
      </c>
      <c r="G3" s="52">
        <v>38176</v>
      </c>
      <c r="H3" s="48">
        <f>AQ114</f>
        <v>1</v>
      </c>
      <c r="I3" s="65"/>
      <c r="J3" s="70"/>
      <c r="K3" s="70"/>
      <c r="L3" s="70"/>
      <c r="M3" s="70"/>
      <c r="N3" s="70"/>
      <c r="O3" s="70"/>
      <c r="P3" s="70"/>
      <c r="Q3" s="70"/>
      <c r="R3" s="70"/>
      <c r="S3" s="70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66">
        <v>462</v>
      </c>
      <c r="B7" s="67" t="s">
        <v>62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 s="68">
        <v>1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58">
        <v>0</v>
      </c>
      <c r="T7" s="68">
        <v>0</v>
      </c>
      <c r="U7" s="68">
        <v>0.5</v>
      </c>
      <c r="V7" s="68">
        <v>0.5</v>
      </c>
      <c r="W7" s="58">
        <v>0</v>
      </c>
      <c r="X7" s="68">
        <v>0</v>
      </c>
      <c r="Y7" s="68">
        <v>1</v>
      </c>
      <c r="Z7" s="58">
        <v>0</v>
      </c>
      <c r="AA7" s="68">
        <v>0</v>
      </c>
      <c r="AB7" s="68">
        <v>0</v>
      </c>
      <c r="AC7" s="68">
        <v>0</v>
      </c>
      <c r="AD7" s="68">
        <v>0</v>
      </c>
      <c r="AE7" s="58">
        <v>1</v>
      </c>
      <c r="AF7" s="68">
        <v>0</v>
      </c>
      <c r="AG7" s="68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1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66">
        <v>463</v>
      </c>
      <c r="B8" s="67" t="s">
        <v>63</v>
      </c>
      <c r="C8">
        <v>0</v>
      </c>
      <c r="D8" s="55">
        <v>1</v>
      </c>
      <c r="E8">
        <v>1</v>
      </c>
      <c r="F8">
        <v>0</v>
      </c>
      <c r="G8">
        <v>0</v>
      </c>
      <c r="H8">
        <v>0</v>
      </c>
      <c r="I8">
        <v>0</v>
      </c>
      <c r="J8" s="55">
        <v>0</v>
      </c>
      <c r="K8" s="68">
        <v>0</v>
      </c>
      <c r="L8" s="68">
        <v>1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55">
        <v>0</v>
      </c>
      <c r="T8" s="68">
        <v>0</v>
      </c>
      <c r="U8" s="68">
        <v>1</v>
      </c>
      <c r="V8" s="68">
        <v>0</v>
      </c>
      <c r="W8" s="55">
        <v>0</v>
      </c>
      <c r="X8" s="68">
        <v>0</v>
      </c>
      <c r="Y8" s="68">
        <v>0</v>
      </c>
      <c r="Z8" s="55">
        <v>1</v>
      </c>
      <c r="AA8" s="68">
        <v>0</v>
      </c>
      <c r="AB8" s="68">
        <v>1</v>
      </c>
      <c r="AC8" s="68">
        <v>0</v>
      </c>
      <c r="AD8" s="68">
        <v>0</v>
      </c>
      <c r="AE8" s="55">
        <v>0</v>
      </c>
      <c r="AF8" s="68">
        <v>0.5</v>
      </c>
      <c r="AG8" s="68">
        <v>0.5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1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464</v>
      </c>
      <c r="B9" s="67" t="s">
        <v>79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 s="68">
        <v>0</v>
      </c>
      <c r="L9" s="68">
        <v>0</v>
      </c>
      <c r="M9" s="68">
        <v>0.5</v>
      </c>
      <c r="N9" s="68">
        <v>0.5</v>
      </c>
      <c r="O9" s="68">
        <v>0</v>
      </c>
      <c r="P9" s="68">
        <v>0</v>
      </c>
      <c r="Q9" s="68">
        <v>0</v>
      </c>
      <c r="R9" s="68">
        <v>0</v>
      </c>
      <c r="S9" s="55">
        <v>0</v>
      </c>
      <c r="T9" s="68">
        <v>0</v>
      </c>
      <c r="U9" s="68">
        <v>0</v>
      </c>
      <c r="V9" s="68">
        <v>1</v>
      </c>
      <c r="W9" s="55">
        <v>0</v>
      </c>
      <c r="X9" s="68">
        <v>0</v>
      </c>
      <c r="Y9" s="68">
        <v>1</v>
      </c>
      <c r="Z9" s="55">
        <v>0</v>
      </c>
      <c r="AA9" s="68">
        <v>0</v>
      </c>
      <c r="AB9" s="68">
        <v>0</v>
      </c>
      <c r="AC9" s="68">
        <v>0</v>
      </c>
      <c r="AD9" s="68">
        <v>0.5</v>
      </c>
      <c r="AE9" s="55">
        <v>0.5</v>
      </c>
      <c r="AF9" s="68">
        <v>0</v>
      </c>
      <c r="AG9" s="68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66">
        <v>465</v>
      </c>
      <c r="B10" s="67" t="s">
        <v>65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 s="68">
        <v>0.5</v>
      </c>
      <c r="L10" s="68">
        <v>0.5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55">
        <v>0</v>
      </c>
      <c r="T10" s="68">
        <v>0</v>
      </c>
      <c r="U10" s="68">
        <v>0.5</v>
      </c>
      <c r="V10" s="68">
        <v>0.5</v>
      </c>
      <c r="W10" s="55">
        <v>0</v>
      </c>
      <c r="X10" s="68">
        <v>0</v>
      </c>
      <c r="Y10" s="68">
        <v>0.5</v>
      </c>
      <c r="Z10" s="55">
        <v>0.5</v>
      </c>
      <c r="AA10" s="68">
        <v>0</v>
      </c>
      <c r="AB10" s="68">
        <v>0</v>
      </c>
      <c r="AC10" s="68">
        <v>0</v>
      </c>
      <c r="AD10" s="68">
        <v>0</v>
      </c>
      <c r="AE10" s="55">
        <v>1</v>
      </c>
      <c r="AF10" s="68">
        <v>0</v>
      </c>
      <c r="AG10" s="68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1</v>
      </c>
      <c r="AZ10">
        <f t="shared" si="19"/>
        <v>1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466</v>
      </c>
      <c r="B11" s="67" t="s">
        <v>64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 s="68">
        <v>1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55">
        <v>0</v>
      </c>
      <c r="T11" s="68">
        <v>0</v>
      </c>
      <c r="U11" s="68">
        <v>0.5</v>
      </c>
      <c r="V11" s="68">
        <v>0.5</v>
      </c>
      <c r="W11" s="55">
        <v>0</v>
      </c>
      <c r="X11" s="68">
        <v>0</v>
      </c>
      <c r="Y11" s="68">
        <v>1</v>
      </c>
      <c r="Z11" s="55">
        <v>0</v>
      </c>
      <c r="AA11" s="68">
        <v>0</v>
      </c>
      <c r="AB11" s="68">
        <v>0</v>
      </c>
      <c r="AC11" s="68">
        <v>0</v>
      </c>
      <c r="AD11" s="68">
        <v>0</v>
      </c>
      <c r="AE11" s="55">
        <v>1</v>
      </c>
      <c r="AF11" s="68">
        <v>0</v>
      </c>
      <c r="AG11" s="68">
        <v>0</v>
      </c>
      <c r="AH11" s="55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1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1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66">
        <v>467</v>
      </c>
      <c r="B12" s="67" t="s">
        <v>66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 s="68">
        <v>0</v>
      </c>
      <c r="L12" s="68">
        <v>0</v>
      </c>
      <c r="M12" s="68">
        <v>0</v>
      </c>
      <c r="N12" s="68">
        <v>0.5</v>
      </c>
      <c r="O12" s="68">
        <v>0.5</v>
      </c>
      <c r="P12" s="68">
        <v>0</v>
      </c>
      <c r="Q12" s="68">
        <v>0</v>
      </c>
      <c r="R12" s="68">
        <v>0</v>
      </c>
      <c r="S12" s="55">
        <v>0</v>
      </c>
      <c r="T12" s="68">
        <v>0</v>
      </c>
      <c r="U12" s="68">
        <v>1</v>
      </c>
      <c r="V12" s="68">
        <v>0</v>
      </c>
      <c r="W12" s="55">
        <v>0</v>
      </c>
      <c r="X12" s="68">
        <v>0</v>
      </c>
      <c r="Y12" s="68">
        <v>1</v>
      </c>
      <c r="Z12" s="55">
        <v>0</v>
      </c>
      <c r="AA12" s="68">
        <v>0</v>
      </c>
      <c r="AB12" s="68">
        <v>0</v>
      </c>
      <c r="AC12" s="68">
        <v>0</v>
      </c>
      <c r="AD12" s="68">
        <v>0.5</v>
      </c>
      <c r="AE12" s="55">
        <v>0.5</v>
      </c>
      <c r="AF12" s="68">
        <v>0</v>
      </c>
      <c r="AG12" s="68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1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468</v>
      </c>
      <c r="B13" s="67" t="s">
        <v>67</v>
      </c>
      <c r="C13">
        <v>0</v>
      </c>
      <c r="D13" s="55">
        <v>1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 s="68">
        <v>0</v>
      </c>
      <c r="L13" s="68">
        <v>0</v>
      </c>
      <c r="M13" s="68">
        <v>0.5</v>
      </c>
      <c r="N13" s="68">
        <v>0.5</v>
      </c>
      <c r="O13" s="68">
        <v>0</v>
      </c>
      <c r="P13" s="68">
        <v>0</v>
      </c>
      <c r="Q13" s="68">
        <v>0</v>
      </c>
      <c r="R13" s="68">
        <v>0</v>
      </c>
      <c r="S13" s="55">
        <v>0</v>
      </c>
      <c r="T13" s="68">
        <v>0</v>
      </c>
      <c r="U13" s="68">
        <v>0</v>
      </c>
      <c r="V13" s="68">
        <v>1</v>
      </c>
      <c r="W13" s="55">
        <v>0</v>
      </c>
      <c r="X13" s="68">
        <v>0</v>
      </c>
      <c r="Y13" s="68">
        <v>0</v>
      </c>
      <c r="Z13" s="55">
        <v>1</v>
      </c>
      <c r="AA13" s="68">
        <v>0</v>
      </c>
      <c r="AB13" s="68">
        <v>0.33</v>
      </c>
      <c r="AC13" s="68">
        <v>0.33</v>
      </c>
      <c r="AD13" s="68">
        <v>0.33</v>
      </c>
      <c r="AE13" s="55">
        <v>0</v>
      </c>
      <c r="AF13" s="68">
        <v>0.5</v>
      </c>
      <c r="AG13" s="68">
        <v>0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1</v>
      </c>
      <c r="BB13">
        <f t="shared" si="21"/>
        <v>1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1</v>
      </c>
      <c r="BS13">
        <f t="shared" si="38"/>
        <v>0</v>
      </c>
      <c r="BT13">
        <f t="shared" si="39"/>
        <v>1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66">
        <v>469</v>
      </c>
      <c r="B14" s="67" t="s">
        <v>68</v>
      </c>
      <c r="C14">
        <v>1</v>
      </c>
      <c r="D14" s="55">
        <v>0</v>
      </c>
      <c r="E14">
        <v>0</v>
      </c>
      <c r="F14">
        <v>0</v>
      </c>
      <c r="G14">
        <v>0</v>
      </c>
      <c r="H14">
        <v>0</v>
      </c>
      <c r="I14">
        <v>1</v>
      </c>
      <c r="J14" s="55">
        <v>0</v>
      </c>
      <c r="K14" s="68">
        <v>0</v>
      </c>
      <c r="L14" s="68">
        <v>0</v>
      </c>
      <c r="M14" s="68">
        <v>0</v>
      </c>
      <c r="N14" s="68">
        <v>0.5</v>
      </c>
      <c r="O14" s="68">
        <v>0.5</v>
      </c>
      <c r="P14" s="68">
        <v>0</v>
      </c>
      <c r="Q14" s="68">
        <v>0</v>
      </c>
      <c r="R14" s="68">
        <v>0</v>
      </c>
      <c r="S14" s="55">
        <v>0</v>
      </c>
      <c r="T14" s="68">
        <v>1</v>
      </c>
      <c r="U14" s="68">
        <v>0.5</v>
      </c>
      <c r="V14" s="68">
        <v>0.5</v>
      </c>
      <c r="W14" s="55">
        <v>0</v>
      </c>
      <c r="X14" s="68">
        <v>0</v>
      </c>
      <c r="Y14" s="68">
        <v>0.5</v>
      </c>
      <c r="Z14" s="55">
        <v>0.5</v>
      </c>
      <c r="AA14" s="68">
        <v>0</v>
      </c>
      <c r="AB14" s="68">
        <v>0</v>
      </c>
      <c r="AC14" s="68">
        <v>0.5</v>
      </c>
      <c r="AD14" s="68">
        <v>0.5</v>
      </c>
      <c r="AE14" s="55">
        <v>0</v>
      </c>
      <c r="AF14" s="68">
        <v>0.5</v>
      </c>
      <c r="AG14" s="68">
        <v>0.5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1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470</v>
      </c>
      <c r="B15" s="67" t="s">
        <v>80</v>
      </c>
      <c r="C15">
        <v>1</v>
      </c>
      <c r="D15" s="5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5">
        <v>0</v>
      </c>
      <c r="K15" s="68">
        <v>0</v>
      </c>
      <c r="L15" s="68">
        <v>0</v>
      </c>
      <c r="M15" s="68">
        <v>0.5</v>
      </c>
      <c r="N15" s="68">
        <v>0.5</v>
      </c>
      <c r="O15" s="68">
        <v>0</v>
      </c>
      <c r="P15" s="68">
        <v>0</v>
      </c>
      <c r="Q15" s="68">
        <v>0</v>
      </c>
      <c r="R15" s="68">
        <v>0</v>
      </c>
      <c r="S15" s="55">
        <v>0</v>
      </c>
      <c r="T15" s="68">
        <v>0</v>
      </c>
      <c r="U15" s="68">
        <v>0</v>
      </c>
      <c r="V15" s="68">
        <v>1</v>
      </c>
      <c r="W15" s="55">
        <v>0</v>
      </c>
      <c r="X15" s="68">
        <v>0</v>
      </c>
      <c r="Y15" s="68">
        <v>0.5</v>
      </c>
      <c r="Z15" s="55">
        <v>0.5</v>
      </c>
      <c r="AA15" s="68">
        <v>0</v>
      </c>
      <c r="AB15" s="68">
        <v>0</v>
      </c>
      <c r="AC15" s="68">
        <v>0</v>
      </c>
      <c r="AD15" s="68">
        <v>0</v>
      </c>
      <c r="AE15" s="55">
        <v>1</v>
      </c>
      <c r="AF15" s="68">
        <v>0.5</v>
      </c>
      <c r="AG15" s="68">
        <v>0.5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1</v>
      </c>
      <c r="BB15">
        <f t="shared" si="21"/>
        <v>1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1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66">
        <v>471</v>
      </c>
      <c r="B16" s="67" t="s">
        <v>69</v>
      </c>
      <c r="C16">
        <v>1</v>
      </c>
      <c r="D16" s="55">
        <v>0</v>
      </c>
      <c r="E16">
        <v>0</v>
      </c>
      <c r="F16">
        <v>0</v>
      </c>
      <c r="G16">
        <v>0</v>
      </c>
      <c r="H16">
        <v>0</v>
      </c>
      <c r="I16">
        <v>1</v>
      </c>
      <c r="J16" s="55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0.5</v>
      </c>
      <c r="P16" s="68">
        <v>0.5</v>
      </c>
      <c r="Q16" s="68">
        <v>0</v>
      </c>
      <c r="R16" s="68">
        <v>0</v>
      </c>
      <c r="S16" s="55">
        <v>0</v>
      </c>
      <c r="T16" s="68">
        <v>0</v>
      </c>
      <c r="U16" s="68">
        <v>0</v>
      </c>
      <c r="V16" s="68">
        <v>0.5</v>
      </c>
      <c r="W16" s="55">
        <v>0.5</v>
      </c>
      <c r="X16" s="68">
        <v>0</v>
      </c>
      <c r="Y16" s="68">
        <v>0.5</v>
      </c>
      <c r="Z16" s="55">
        <v>0.5</v>
      </c>
      <c r="AA16" s="68">
        <v>0</v>
      </c>
      <c r="AB16" s="68">
        <v>0.5</v>
      </c>
      <c r="AC16" s="68">
        <v>0.5</v>
      </c>
      <c r="AD16" s="68">
        <v>0</v>
      </c>
      <c r="AE16" s="55">
        <v>0</v>
      </c>
      <c r="AF16" s="68">
        <v>0</v>
      </c>
      <c r="AG16" s="68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472</v>
      </c>
      <c r="B17" s="67" t="s">
        <v>70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 s="68">
        <v>1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55">
        <v>0</v>
      </c>
      <c r="T17" s="68">
        <v>0</v>
      </c>
      <c r="U17" s="68">
        <v>1</v>
      </c>
      <c r="V17" s="68">
        <v>0</v>
      </c>
      <c r="W17" s="55">
        <v>0</v>
      </c>
      <c r="X17" s="68">
        <v>0</v>
      </c>
      <c r="Y17" s="68">
        <v>0.5</v>
      </c>
      <c r="Z17" s="55">
        <v>0.5</v>
      </c>
      <c r="AA17" s="68">
        <v>0</v>
      </c>
      <c r="AB17" s="68">
        <v>0</v>
      </c>
      <c r="AC17" s="68">
        <v>0</v>
      </c>
      <c r="AD17" s="68">
        <v>0.5</v>
      </c>
      <c r="AE17" s="55">
        <v>0.5</v>
      </c>
      <c r="AF17" s="68">
        <v>0</v>
      </c>
      <c r="AG17" s="68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1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1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66">
        <v>473</v>
      </c>
      <c r="B18" s="67" t="s">
        <v>71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 s="68">
        <v>0.5</v>
      </c>
      <c r="L18" s="68">
        <v>0.5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55">
        <v>0</v>
      </c>
      <c r="T18" s="68">
        <v>0</v>
      </c>
      <c r="U18" s="68">
        <v>0</v>
      </c>
      <c r="V18" s="68">
        <v>1</v>
      </c>
      <c r="W18" s="55">
        <v>0</v>
      </c>
      <c r="X18" s="68">
        <v>0</v>
      </c>
      <c r="Y18" s="68">
        <v>0.5</v>
      </c>
      <c r="Z18" s="55">
        <v>0.5</v>
      </c>
      <c r="AA18" s="68">
        <v>0</v>
      </c>
      <c r="AB18" s="68">
        <v>0</v>
      </c>
      <c r="AC18">
        <v>0</v>
      </c>
      <c r="AD18" s="68">
        <v>0</v>
      </c>
      <c r="AE18" s="55">
        <v>1</v>
      </c>
      <c r="AF18" s="68">
        <v>0.5</v>
      </c>
      <c r="AG18" s="68">
        <v>0.5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1</v>
      </c>
      <c r="AZ18">
        <f t="shared" si="19"/>
        <v>1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1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474</v>
      </c>
      <c r="B19" s="67" t="s">
        <v>72</v>
      </c>
      <c r="C19">
        <v>0</v>
      </c>
      <c r="D19" s="55">
        <v>1</v>
      </c>
      <c r="E19">
        <v>0</v>
      </c>
      <c r="F19">
        <v>0</v>
      </c>
      <c r="G19">
        <v>0.5</v>
      </c>
      <c r="H19">
        <v>0</v>
      </c>
      <c r="I19">
        <v>1</v>
      </c>
      <c r="J19" s="55">
        <v>0.5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0.33</v>
      </c>
      <c r="Q19" s="68">
        <v>0.33</v>
      </c>
      <c r="R19" s="68">
        <v>0.33</v>
      </c>
      <c r="S19" s="55">
        <v>0</v>
      </c>
      <c r="T19" s="68">
        <v>0</v>
      </c>
      <c r="U19" s="68">
        <v>0</v>
      </c>
      <c r="V19" s="68">
        <v>0</v>
      </c>
      <c r="W19" s="55">
        <v>1</v>
      </c>
      <c r="X19" s="68">
        <v>1</v>
      </c>
      <c r="Y19" s="68">
        <v>0</v>
      </c>
      <c r="Z19" s="55">
        <v>0</v>
      </c>
      <c r="AA19" s="68">
        <v>0</v>
      </c>
      <c r="AB19" s="68">
        <v>1</v>
      </c>
      <c r="AC19" s="68">
        <v>0</v>
      </c>
      <c r="AD19" s="68">
        <v>0</v>
      </c>
      <c r="AE19" s="55">
        <v>0</v>
      </c>
      <c r="AF19" s="68">
        <v>0</v>
      </c>
      <c r="AG19" s="68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0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1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1</v>
      </c>
      <c r="BM19">
        <f t="shared" si="32"/>
        <v>0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66">
        <v>475</v>
      </c>
      <c r="B20" s="67" t="s">
        <v>73</v>
      </c>
      <c r="C20">
        <v>1</v>
      </c>
      <c r="D20" s="55">
        <v>0</v>
      </c>
      <c r="E20">
        <v>0</v>
      </c>
      <c r="F20">
        <v>1</v>
      </c>
      <c r="G20">
        <v>0</v>
      </c>
      <c r="H20">
        <v>0</v>
      </c>
      <c r="I20">
        <v>1</v>
      </c>
      <c r="J20" s="55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0.33</v>
      </c>
      <c r="P20" s="68">
        <v>0.33</v>
      </c>
      <c r="Q20" s="68">
        <v>0.33</v>
      </c>
      <c r="R20" s="68">
        <v>0</v>
      </c>
      <c r="S20" s="55">
        <v>0</v>
      </c>
      <c r="T20" s="68">
        <v>0</v>
      </c>
      <c r="U20" s="68">
        <v>0</v>
      </c>
      <c r="V20" s="68">
        <v>0.5</v>
      </c>
      <c r="W20" s="55">
        <v>0.5</v>
      </c>
      <c r="X20" s="68">
        <v>0</v>
      </c>
      <c r="Y20" s="68">
        <v>0.5</v>
      </c>
      <c r="Z20" s="55">
        <v>0.5</v>
      </c>
      <c r="AA20" s="68">
        <v>0</v>
      </c>
      <c r="AB20" s="68">
        <v>0</v>
      </c>
      <c r="AC20" s="68">
        <v>0.5</v>
      </c>
      <c r="AD20" s="68">
        <v>0.5</v>
      </c>
      <c r="AE20" s="55">
        <v>0</v>
      </c>
      <c r="AF20" s="68">
        <v>0.5</v>
      </c>
      <c r="AG20" s="68">
        <v>0.5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478</v>
      </c>
      <c r="B21" s="67" t="s">
        <v>64</v>
      </c>
      <c r="C21">
        <v>1</v>
      </c>
      <c r="D21" s="55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0.5</v>
      </c>
      <c r="P21" s="68">
        <v>0.5</v>
      </c>
      <c r="Q21" s="68">
        <v>0</v>
      </c>
      <c r="R21" s="68">
        <v>0</v>
      </c>
      <c r="S21" s="55">
        <v>0</v>
      </c>
      <c r="T21" s="68">
        <v>1</v>
      </c>
      <c r="U21" s="68">
        <v>0.5</v>
      </c>
      <c r="V21" s="68">
        <v>0</v>
      </c>
      <c r="W21" s="55">
        <v>0.5</v>
      </c>
      <c r="X21" s="68">
        <v>0</v>
      </c>
      <c r="Y21" s="68">
        <v>0.5</v>
      </c>
      <c r="Z21" s="55">
        <v>0.5</v>
      </c>
      <c r="AA21" s="68">
        <v>0</v>
      </c>
      <c r="AB21" s="68">
        <v>1</v>
      </c>
      <c r="AC21" s="68">
        <v>0</v>
      </c>
      <c r="AD21" s="68">
        <v>0</v>
      </c>
      <c r="AE21" s="55">
        <v>0</v>
      </c>
      <c r="AF21" s="68">
        <v>0.5</v>
      </c>
      <c r="AG21" s="68">
        <v>0.5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1</v>
      </c>
      <c r="BI21">
        <f t="shared" si="28"/>
        <v>1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484</v>
      </c>
      <c r="B22" s="67" t="s">
        <v>81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 s="68">
        <v>0</v>
      </c>
      <c r="L22" s="68">
        <v>0</v>
      </c>
      <c r="M22" s="68">
        <v>0</v>
      </c>
      <c r="N22" s="68">
        <v>0.5</v>
      </c>
      <c r="O22" s="68">
        <v>0.5</v>
      </c>
      <c r="P22" s="68">
        <v>0</v>
      </c>
      <c r="Q22" s="68">
        <v>0</v>
      </c>
      <c r="R22" s="68">
        <v>0</v>
      </c>
      <c r="S22" s="55">
        <v>0</v>
      </c>
      <c r="T22" s="68">
        <v>1</v>
      </c>
      <c r="U22" s="68">
        <v>1</v>
      </c>
      <c r="V22" s="68">
        <v>0</v>
      </c>
      <c r="W22" s="55">
        <v>0</v>
      </c>
      <c r="X22" s="68">
        <v>0</v>
      </c>
      <c r="Y22" s="68">
        <v>1</v>
      </c>
      <c r="Z22" s="55">
        <v>0</v>
      </c>
      <c r="AA22" s="68">
        <v>0</v>
      </c>
      <c r="AB22" s="68">
        <v>0</v>
      </c>
      <c r="AC22" s="68">
        <v>0</v>
      </c>
      <c r="AD22" s="68">
        <v>0.5</v>
      </c>
      <c r="AE22" s="55">
        <v>0.5</v>
      </c>
      <c r="AF22" s="68">
        <v>0</v>
      </c>
      <c r="AG22" s="68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1</v>
      </c>
      <c r="BS22">
        <f t="shared" si="38"/>
        <v>1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486</v>
      </c>
      <c r="B23" s="67" t="s">
        <v>74</v>
      </c>
      <c r="C23">
        <v>1</v>
      </c>
      <c r="D23" s="55">
        <v>0</v>
      </c>
      <c r="E23">
        <v>0</v>
      </c>
      <c r="F23">
        <v>0</v>
      </c>
      <c r="G23">
        <v>0</v>
      </c>
      <c r="H23">
        <v>0</v>
      </c>
      <c r="I23">
        <v>1</v>
      </c>
      <c r="J23" s="55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0.5</v>
      </c>
      <c r="P23" s="68">
        <v>0.5</v>
      </c>
      <c r="Q23" s="68">
        <v>0</v>
      </c>
      <c r="R23" s="68">
        <v>0</v>
      </c>
      <c r="S23" s="55">
        <v>0</v>
      </c>
      <c r="T23" s="68">
        <v>0</v>
      </c>
      <c r="U23" s="68">
        <v>0.5</v>
      </c>
      <c r="V23" s="68">
        <v>0.5</v>
      </c>
      <c r="W23" s="55">
        <v>0</v>
      </c>
      <c r="X23" s="68">
        <v>0</v>
      </c>
      <c r="Y23" s="68">
        <v>0.5</v>
      </c>
      <c r="Z23" s="55">
        <v>0.5</v>
      </c>
      <c r="AA23" s="68">
        <v>0</v>
      </c>
      <c r="AB23" s="68">
        <v>0</v>
      </c>
      <c r="AC23" s="68">
        <v>0.5</v>
      </c>
      <c r="AD23" s="68">
        <v>0.5</v>
      </c>
      <c r="AE23" s="55">
        <v>0</v>
      </c>
      <c r="AF23" s="68">
        <v>0.5</v>
      </c>
      <c r="AG23" s="68">
        <v>0.5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1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66">
        <v>487</v>
      </c>
      <c r="B24" s="67" t="s">
        <v>75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 s="68">
        <v>1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55">
        <v>0</v>
      </c>
      <c r="T24" s="68">
        <v>0</v>
      </c>
      <c r="U24" s="68">
        <v>0</v>
      </c>
      <c r="V24" s="68">
        <v>1</v>
      </c>
      <c r="W24" s="55">
        <v>0</v>
      </c>
      <c r="X24" s="68">
        <v>0</v>
      </c>
      <c r="Y24" s="68">
        <v>1</v>
      </c>
      <c r="Z24" s="55">
        <v>0</v>
      </c>
      <c r="AA24" s="68">
        <v>0</v>
      </c>
      <c r="AB24" s="68">
        <v>0</v>
      </c>
      <c r="AC24" s="68">
        <v>0</v>
      </c>
      <c r="AD24" s="68">
        <v>0.5</v>
      </c>
      <c r="AE24" s="55">
        <v>0.5</v>
      </c>
      <c r="AF24" s="68">
        <v>0</v>
      </c>
      <c r="AG24" s="68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1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492</v>
      </c>
      <c r="B25" s="67" t="s">
        <v>76</v>
      </c>
      <c r="C25">
        <v>1</v>
      </c>
      <c r="D25" s="55">
        <v>0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 s="68">
        <v>1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55">
        <v>0</v>
      </c>
      <c r="T25" s="68">
        <v>0</v>
      </c>
      <c r="U25" s="68">
        <v>0.5</v>
      </c>
      <c r="V25" s="68">
        <v>0.5</v>
      </c>
      <c r="W25" s="55">
        <v>0</v>
      </c>
      <c r="X25" s="68">
        <v>0</v>
      </c>
      <c r="Y25" s="68">
        <v>1</v>
      </c>
      <c r="Z25" s="55">
        <v>0</v>
      </c>
      <c r="AA25" s="68">
        <v>0</v>
      </c>
      <c r="AB25" s="68">
        <v>0</v>
      </c>
      <c r="AC25" s="68">
        <v>0.33</v>
      </c>
      <c r="AD25" s="68">
        <v>0.33</v>
      </c>
      <c r="AE25" s="55">
        <v>0.33</v>
      </c>
      <c r="AF25" s="68">
        <v>0</v>
      </c>
      <c r="AG25" s="68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1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1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66">
        <v>493</v>
      </c>
      <c r="B26" s="67" t="s">
        <v>77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 s="68">
        <v>0.5</v>
      </c>
      <c r="L26" s="68">
        <v>0.5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55">
        <v>0</v>
      </c>
      <c r="T26" s="68">
        <v>0</v>
      </c>
      <c r="U26" s="68">
        <v>0</v>
      </c>
      <c r="V26" s="68">
        <v>1</v>
      </c>
      <c r="W26" s="55">
        <v>0</v>
      </c>
      <c r="X26" s="68">
        <v>0</v>
      </c>
      <c r="Y26" s="68">
        <v>0</v>
      </c>
      <c r="Z26" s="55">
        <v>1</v>
      </c>
      <c r="AA26" s="68">
        <v>0</v>
      </c>
      <c r="AB26" s="68">
        <v>0</v>
      </c>
      <c r="AC26" s="68">
        <v>0</v>
      </c>
      <c r="AD26" s="68">
        <v>0</v>
      </c>
      <c r="AE26" s="55">
        <v>1</v>
      </c>
      <c r="AF26" s="68">
        <v>0</v>
      </c>
      <c r="AG26" s="68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1</v>
      </c>
      <c r="AZ26">
        <f t="shared" si="19"/>
        <v>1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494</v>
      </c>
      <c r="B27" s="67" t="s">
        <v>84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0.33</v>
      </c>
      <c r="P27" s="68">
        <v>0.33</v>
      </c>
      <c r="Q27" s="68">
        <v>0.33</v>
      </c>
      <c r="R27" s="68">
        <v>0</v>
      </c>
      <c r="S27" s="55">
        <v>0</v>
      </c>
      <c r="T27" s="68">
        <v>1</v>
      </c>
      <c r="U27" s="68">
        <v>0</v>
      </c>
      <c r="V27" s="68">
        <v>0</v>
      </c>
      <c r="W27" s="55">
        <v>1</v>
      </c>
      <c r="X27" s="68">
        <v>0</v>
      </c>
      <c r="Y27" s="68">
        <v>1</v>
      </c>
      <c r="Z27" s="55">
        <v>0</v>
      </c>
      <c r="AA27" s="68">
        <v>0</v>
      </c>
      <c r="AB27" s="68">
        <v>0.5</v>
      </c>
      <c r="AC27" s="68">
        <v>0.5</v>
      </c>
      <c r="AD27" s="68">
        <v>0</v>
      </c>
      <c r="AE27" s="55">
        <v>0</v>
      </c>
      <c r="AF27" s="68">
        <v>0</v>
      </c>
      <c r="AG27" s="68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1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496</v>
      </c>
      <c r="B28" s="67" t="s">
        <v>78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 s="68">
        <v>0</v>
      </c>
      <c r="L28" s="68">
        <v>0</v>
      </c>
      <c r="M28" s="68">
        <v>0</v>
      </c>
      <c r="N28" s="68">
        <v>0</v>
      </c>
      <c r="O28" s="68">
        <v>1</v>
      </c>
      <c r="P28" s="68">
        <v>0</v>
      </c>
      <c r="Q28" s="68">
        <v>0</v>
      </c>
      <c r="R28" s="68">
        <v>0</v>
      </c>
      <c r="S28" s="55">
        <v>0</v>
      </c>
      <c r="T28" s="68">
        <v>0</v>
      </c>
      <c r="U28" s="68">
        <v>1</v>
      </c>
      <c r="V28" s="68">
        <v>0</v>
      </c>
      <c r="W28" s="55">
        <v>0</v>
      </c>
      <c r="X28" s="68">
        <v>0</v>
      </c>
      <c r="Y28" s="68">
        <v>0.5</v>
      </c>
      <c r="Z28" s="55">
        <v>0.5</v>
      </c>
      <c r="AA28" s="68">
        <v>0</v>
      </c>
      <c r="AB28" s="68">
        <v>0</v>
      </c>
      <c r="AC28" s="68">
        <v>0.5</v>
      </c>
      <c r="AD28" s="68">
        <v>0.5</v>
      </c>
      <c r="AE28" s="55">
        <v>0</v>
      </c>
      <c r="AF28" s="68">
        <v>0</v>
      </c>
      <c r="AG28" s="6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66">
        <v>497</v>
      </c>
      <c r="B29" s="67" t="s">
        <v>82</v>
      </c>
      <c r="C29">
        <v>1</v>
      </c>
      <c r="D29" s="55">
        <v>0</v>
      </c>
      <c r="E29">
        <v>1</v>
      </c>
      <c r="F29">
        <v>0</v>
      </c>
      <c r="G29">
        <v>0</v>
      </c>
      <c r="H29">
        <v>0</v>
      </c>
      <c r="I29">
        <v>0</v>
      </c>
      <c r="J29" s="55">
        <v>0</v>
      </c>
      <c r="K29" s="68">
        <v>0</v>
      </c>
      <c r="L29" s="68">
        <v>0</v>
      </c>
      <c r="M29" s="68">
        <v>1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55">
        <v>0</v>
      </c>
      <c r="T29" s="68">
        <v>1</v>
      </c>
      <c r="U29" s="68">
        <v>0.5</v>
      </c>
      <c r="V29" s="68">
        <v>0.5</v>
      </c>
      <c r="W29" s="55">
        <v>0</v>
      </c>
      <c r="X29" s="68">
        <v>0</v>
      </c>
      <c r="Y29" s="68">
        <v>1</v>
      </c>
      <c r="Z29" s="55">
        <v>0</v>
      </c>
      <c r="AA29" s="68">
        <v>0</v>
      </c>
      <c r="AB29" s="68">
        <v>0.33</v>
      </c>
      <c r="AC29" s="68">
        <v>0.33</v>
      </c>
      <c r="AD29" s="68">
        <v>0.33</v>
      </c>
      <c r="AE29" s="55">
        <v>0</v>
      </c>
      <c r="AF29" s="68">
        <v>0.5</v>
      </c>
      <c r="AG29" s="68">
        <v>0.5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1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1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66">
        <v>499</v>
      </c>
      <c r="B30" s="67" t="s">
        <v>83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 s="68">
        <v>0</v>
      </c>
      <c r="L30" s="68">
        <v>0</v>
      </c>
      <c r="M30" s="68">
        <v>0</v>
      </c>
      <c r="N30" s="68">
        <v>1</v>
      </c>
      <c r="O30" s="68">
        <v>0</v>
      </c>
      <c r="P30" s="68">
        <v>0</v>
      </c>
      <c r="Q30" s="68">
        <v>0</v>
      </c>
      <c r="R30" s="68">
        <v>0</v>
      </c>
      <c r="S30" s="55">
        <v>0</v>
      </c>
      <c r="T30" s="68">
        <v>0</v>
      </c>
      <c r="U30" s="68">
        <v>0</v>
      </c>
      <c r="V30" s="68">
        <v>1</v>
      </c>
      <c r="W30" s="55">
        <v>0</v>
      </c>
      <c r="X30" s="68">
        <v>0</v>
      </c>
      <c r="Y30" s="68">
        <v>0</v>
      </c>
      <c r="Z30" s="55">
        <v>1</v>
      </c>
      <c r="AA30" s="68">
        <v>0</v>
      </c>
      <c r="AB30" s="68">
        <v>0</v>
      </c>
      <c r="AC30" s="68">
        <v>0</v>
      </c>
      <c r="AD30" s="68">
        <v>0</v>
      </c>
      <c r="AE30" s="55">
        <v>1</v>
      </c>
      <c r="AF30" s="68">
        <v>0.5</v>
      </c>
      <c r="AG30" s="68">
        <v>0.5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1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66"/>
      <c r="B31" s="67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/>
      <c r="B32" s="67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66"/>
      <c r="B33" s="67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/>
      <c r="B34" s="67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66"/>
      <c r="B35" s="67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66"/>
      <c r="B36" s="67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/>
      <c r="B37" s="67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66"/>
      <c r="B38" s="67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/>
      <c r="B39" s="67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3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4" ref="BY39:BY56">IF(AS39+AT39+AU39+AV39+AW39+AX39&gt;0,1,0)</f>
        <v>0</v>
      </c>
      <c r="BZ39">
        <f aca="true" t="shared" si="45" ref="BZ39:BZ56">IF(AY39+AZ39+BA39+BB39+BC39+BD39+BE39+BF39+BG39&gt;0,1,0)</f>
        <v>0</v>
      </c>
      <c r="CA39">
        <f aca="true" t="shared" si="46" ref="CA39:CA56">IF(BH39+BI39+BJ39+BK39&gt;0,1,0)</f>
        <v>0</v>
      </c>
      <c r="CB39">
        <f aca="true" t="shared" si="47" ref="CB39:CB56">IF(BL39+BM39+BN39&gt;0,1,0)</f>
        <v>0</v>
      </c>
      <c r="CC39">
        <f aca="true" t="shared" si="48" ref="CC39:CC56">IF(BO39+BP39+BQ39+BR39+BS39&gt;0,1,0)</f>
        <v>0</v>
      </c>
      <c r="CD39">
        <f aca="true" t="shared" si="49" ref="CD39:CD56">IF(BT39+BU39+BV39&gt;0,1,0)</f>
        <v>0</v>
      </c>
    </row>
    <row r="40" spans="1:82" ht="12.75">
      <c r="A40" s="66"/>
      <c r="B40" s="67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3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4"/>
        <v>0</v>
      </c>
      <c r="BZ40">
        <f t="shared" si="45"/>
        <v>0</v>
      </c>
      <c r="CA40">
        <f t="shared" si="46"/>
        <v>0</v>
      </c>
      <c r="CB40">
        <f t="shared" si="47"/>
        <v>0</v>
      </c>
      <c r="CC40">
        <f t="shared" si="48"/>
        <v>0</v>
      </c>
      <c r="CD40">
        <f t="shared" si="49"/>
        <v>0</v>
      </c>
    </row>
    <row r="41" spans="1:82" ht="12.75">
      <c r="A41" s="7"/>
      <c r="B41" s="67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3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4"/>
        <v>0</v>
      </c>
      <c r="BZ41">
        <f t="shared" si="45"/>
        <v>0</v>
      </c>
      <c r="CA41">
        <f t="shared" si="46"/>
        <v>0</v>
      </c>
      <c r="CB41">
        <f t="shared" si="47"/>
        <v>0</v>
      </c>
      <c r="CC41">
        <f t="shared" si="48"/>
        <v>0</v>
      </c>
      <c r="CD41">
        <f t="shared" si="49"/>
        <v>0</v>
      </c>
    </row>
    <row r="42" spans="1:82" ht="12.75">
      <c r="A42" s="66"/>
      <c r="B42" s="67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3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4"/>
        <v>0</v>
      </c>
      <c r="BZ42">
        <f t="shared" si="45"/>
        <v>0</v>
      </c>
      <c r="CA42">
        <f t="shared" si="46"/>
        <v>0</v>
      </c>
      <c r="CB42">
        <f t="shared" si="47"/>
        <v>0</v>
      </c>
      <c r="CC42">
        <f t="shared" si="48"/>
        <v>0</v>
      </c>
      <c r="CD42">
        <f t="shared" si="49"/>
        <v>0</v>
      </c>
    </row>
    <row r="43" spans="1:82" ht="12.75">
      <c r="A43" s="7"/>
      <c r="B43" s="67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3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4"/>
        <v>0</v>
      </c>
      <c r="BZ43">
        <f t="shared" si="45"/>
        <v>0</v>
      </c>
      <c r="CA43">
        <f t="shared" si="46"/>
        <v>0</v>
      </c>
      <c r="CB43">
        <f t="shared" si="47"/>
        <v>0</v>
      </c>
      <c r="CC43">
        <f t="shared" si="48"/>
        <v>0</v>
      </c>
      <c r="CD43">
        <f t="shared" si="49"/>
        <v>0</v>
      </c>
    </row>
    <row r="44" spans="1:82" ht="12.75">
      <c r="A44" s="66"/>
      <c r="B44" s="67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3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4"/>
        <v>0</v>
      </c>
      <c r="BZ44">
        <f t="shared" si="45"/>
        <v>0</v>
      </c>
      <c r="CA44">
        <f t="shared" si="46"/>
        <v>0</v>
      </c>
      <c r="CB44">
        <f t="shared" si="47"/>
        <v>0</v>
      </c>
      <c r="CC44">
        <f t="shared" si="48"/>
        <v>0</v>
      </c>
      <c r="CD44">
        <f t="shared" si="49"/>
        <v>0</v>
      </c>
    </row>
    <row r="45" spans="1:82" ht="12.75">
      <c r="A45" s="7"/>
      <c r="B45" s="67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3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4"/>
        <v>0</v>
      </c>
      <c r="BZ45">
        <f t="shared" si="45"/>
        <v>0</v>
      </c>
      <c r="CA45">
        <f t="shared" si="46"/>
        <v>0</v>
      </c>
      <c r="CB45">
        <f t="shared" si="47"/>
        <v>0</v>
      </c>
      <c r="CC45">
        <f t="shared" si="48"/>
        <v>0</v>
      </c>
      <c r="CD45">
        <f t="shared" si="49"/>
        <v>0</v>
      </c>
    </row>
    <row r="46" spans="1:82" ht="12.75">
      <c r="A46" s="7">
        <f aca="true" t="shared" si="50" ref="A46:A72">IF(B46&gt;0,A45+1,)</f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3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4"/>
        <v>0</v>
      </c>
      <c r="BZ46">
        <f t="shared" si="45"/>
        <v>0</v>
      </c>
      <c r="CA46">
        <f t="shared" si="46"/>
        <v>0</v>
      </c>
      <c r="CB46">
        <f t="shared" si="47"/>
        <v>0</v>
      </c>
      <c r="CC46">
        <f t="shared" si="48"/>
        <v>0</v>
      </c>
      <c r="CD46">
        <f t="shared" si="49"/>
        <v>0</v>
      </c>
    </row>
    <row r="47" spans="1:82" ht="12.75">
      <c r="A47" s="7">
        <f t="shared" si="50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3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4"/>
        <v>0</v>
      </c>
      <c r="BZ47">
        <f t="shared" si="45"/>
        <v>0</v>
      </c>
      <c r="CA47">
        <f t="shared" si="46"/>
        <v>0</v>
      </c>
      <c r="CB47">
        <f t="shared" si="47"/>
        <v>0</v>
      </c>
      <c r="CC47">
        <f t="shared" si="48"/>
        <v>0</v>
      </c>
      <c r="CD47">
        <f t="shared" si="49"/>
        <v>0</v>
      </c>
    </row>
    <row r="48" spans="1:82" ht="12.75">
      <c r="A48" s="7">
        <f t="shared" si="50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3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4"/>
        <v>0</v>
      </c>
      <c r="BZ48">
        <f t="shared" si="45"/>
        <v>0</v>
      </c>
      <c r="CA48">
        <f t="shared" si="46"/>
        <v>0</v>
      </c>
      <c r="CB48">
        <f t="shared" si="47"/>
        <v>0</v>
      </c>
      <c r="CC48">
        <f t="shared" si="48"/>
        <v>0</v>
      </c>
      <c r="CD48">
        <f t="shared" si="49"/>
        <v>0</v>
      </c>
    </row>
    <row r="49" spans="1:82" ht="12.75">
      <c r="A49" s="7">
        <f t="shared" si="50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3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4"/>
        <v>0</v>
      </c>
      <c r="BZ49">
        <f t="shared" si="45"/>
        <v>0</v>
      </c>
      <c r="CA49">
        <f t="shared" si="46"/>
        <v>0</v>
      </c>
      <c r="CB49">
        <f t="shared" si="47"/>
        <v>0</v>
      </c>
      <c r="CC49">
        <f t="shared" si="48"/>
        <v>0</v>
      </c>
      <c r="CD49">
        <f t="shared" si="49"/>
        <v>0</v>
      </c>
    </row>
    <row r="50" spans="1:82" ht="12.75">
      <c r="A50" s="7">
        <f t="shared" si="50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3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4"/>
        <v>0</v>
      </c>
      <c r="BZ50">
        <f t="shared" si="45"/>
        <v>0</v>
      </c>
      <c r="CA50">
        <f t="shared" si="46"/>
        <v>0</v>
      </c>
      <c r="CB50">
        <f t="shared" si="47"/>
        <v>0</v>
      </c>
      <c r="CC50">
        <f t="shared" si="48"/>
        <v>0</v>
      </c>
      <c r="CD50">
        <f t="shared" si="49"/>
        <v>0</v>
      </c>
    </row>
    <row r="51" spans="1:82" ht="12.75">
      <c r="A51" s="7">
        <f t="shared" si="50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3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4"/>
        <v>0</v>
      </c>
      <c r="BZ51">
        <f t="shared" si="45"/>
        <v>0</v>
      </c>
      <c r="CA51">
        <f t="shared" si="46"/>
        <v>0</v>
      </c>
      <c r="CB51">
        <f t="shared" si="47"/>
        <v>0</v>
      </c>
      <c r="CC51">
        <f t="shared" si="48"/>
        <v>0</v>
      </c>
      <c r="CD51">
        <f t="shared" si="49"/>
        <v>0</v>
      </c>
    </row>
    <row r="52" spans="1:82" ht="12.75">
      <c r="A52" s="7">
        <f t="shared" si="50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3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4"/>
        <v>0</v>
      </c>
      <c r="BZ52">
        <f t="shared" si="45"/>
        <v>0</v>
      </c>
      <c r="CA52">
        <f t="shared" si="46"/>
        <v>0</v>
      </c>
      <c r="CB52">
        <f t="shared" si="47"/>
        <v>0</v>
      </c>
      <c r="CC52">
        <f t="shared" si="48"/>
        <v>0</v>
      </c>
      <c r="CD52">
        <f t="shared" si="49"/>
        <v>0</v>
      </c>
    </row>
    <row r="53" spans="1:82" ht="12.75">
      <c r="A53" s="7">
        <f t="shared" si="50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3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4"/>
        <v>0</v>
      </c>
      <c r="BZ53">
        <f t="shared" si="45"/>
        <v>0</v>
      </c>
      <c r="CA53">
        <f t="shared" si="46"/>
        <v>0</v>
      </c>
      <c r="CB53">
        <f t="shared" si="47"/>
        <v>0</v>
      </c>
      <c r="CC53">
        <f t="shared" si="48"/>
        <v>0</v>
      </c>
      <c r="CD53">
        <f t="shared" si="49"/>
        <v>0</v>
      </c>
    </row>
    <row r="54" spans="1:82" ht="12.75">
      <c r="A54" s="7">
        <f t="shared" si="50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3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4"/>
        <v>0</v>
      </c>
      <c r="BZ54">
        <f t="shared" si="45"/>
        <v>0</v>
      </c>
      <c r="CA54">
        <f t="shared" si="46"/>
        <v>0</v>
      </c>
      <c r="CB54">
        <f t="shared" si="47"/>
        <v>0</v>
      </c>
      <c r="CC54">
        <f t="shared" si="48"/>
        <v>0</v>
      </c>
      <c r="CD54">
        <f t="shared" si="49"/>
        <v>0</v>
      </c>
    </row>
    <row r="55" spans="1:82" ht="12.75">
      <c r="A55" s="7">
        <f t="shared" si="50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3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4"/>
        <v>0</v>
      </c>
      <c r="BZ55">
        <f t="shared" si="45"/>
        <v>0</v>
      </c>
      <c r="CA55">
        <f t="shared" si="46"/>
        <v>0</v>
      </c>
      <c r="CB55">
        <f t="shared" si="47"/>
        <v>0</v>
      </c>
      <c r="CC55">
        <f t="shared" si="48"/>
        <v>0</v>
      </c>
      <c r="CD55">
        <f t="shared" si="49"/>
        <v>0</v>
      </c>
    </row>
    <row r="56" spans="1:82" ht="12.75">
      <c r="A56" s="7">
        <f t="shared" si="50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3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4"/>
        <v>0</v>
      </c>
      <c r="BZ56">
        <f t="shared" si="45"/>
        <v>0</v>
      </c>
      <c r="CA56">
        <f t="shared" si="46"/>
        <v>0</v>
      </c>
      <c r="CB56">
        <f t="shared" si="47"/>
        <v>0</v>
      </c>
      <c r="CC56">
        <f t="shared" si="48"/>
        <v>0</v>
      </c>
      <c r="CD56">
        <f t="shared" si="49"/>
        <v>0</v>
      </c>
    </row>
    <row r="57" spans="1:82" ht="12.75">
      <c r="A57" s="7">
        <f t="shared" si="50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50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50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50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50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50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50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50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50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50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50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50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50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50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50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50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24</v>
      </c>
      <c r="AR108" s="7">
        <f t="shared" si="91"/>
        <v>24</v>
      </c>
      <c r="AS108" s="7">
        <f t="shared" si="91"/>
        <v>19</v>
      </c>
      <c r="AT108" s="7">
        <f t="shared" si="91"/>
        <v>1</v>
      </c>
      <c r="AU108" s="7">
        <f t="shared" si="91"/>
        <v>1</v>
      </c>
      <c r="AV108" s="7">
        <f t="shared" si="91"/>
        <v>0</v>
      </c>
      <c r="AW108" s="7">
        <f t="shared" si="91"/>
        <v>5</v>
      </c>
      <c r="AX108" s="7">
        <f t="shared" si="91"/>
        <v>1</v>
      </c>
      <c r="AY108" s="7">
        <f t="shared" si="91"/>
        <v>8</v>
      </c>
      <c r="AZ108" s="7">
        <f t="shared" si="91"/>
        <v>4</v>
      </c>
      <c r="BA108" s="7">
        <f t="shared" si="91"/>
        <v>4</v>
      </c>
      <c r="BB108" s="7">
        <f t="shared" si="91"/>
        <v>7</v>
      </c>
      <c r="BC108" s="7">
        <f t="shared" si="91"/>
        <v>9</v>
      </c>
      <c r="BD108" s="7">
        <f t="shared" si="91"/>
        <v>6</v>
      </c>
      <c r="BE108" s="7">
        <f t="shared" si="91"/>
        <v>3</v>
      </c>
      <c r="BF108" s="7">
        <f t="shared" si="91"/>
        <v>1</v>
      </c>
      <c r="BG108" s="7">
        <f t="shared" si="91"/>
        <v>0</v>
      </c>
      <c r="BH108" s="7">
        <f t="shared" si="91"/>
        <v>5</v>
      </c>
      <c r="BI108" s="7">
        <f t="shared" si="91"/>
        <v>13</v>
      </c>
      <c r="BJ108" s="7">
        <f t="shared" si="91"/>
        <v>16</v>
      </c>
      <c r="BK108" s="7">
        <f t="shared" si="91"/>
        <v>5</v>
      </c>
      <c r="BL108" s="7">
        <f t="shared" si="91"/>
        <v>1</v>
      </c>
      <c r="BM108" s="7">
        <f t="shared" si="91"/>
        <v>19</v>
      </c>
      <c r="BN108" s="7">
        <f t="shared" si="91"/>
        <v>14</v>
      </c>
      <c r="BO108" s="7">
        <f t="shared" si="91"/>
        <v>0</v>
      </c>
      <c r="BP108" s="7">
        <f t="shared" si="91"/>
        <v>7</v>
      </c>
      <c r="BQ108" s="7">
        <f t="shared" si="91"/>
        <v>9</v>
      </c>
      <c r="BR108" s="7">
        <f t="shared" si="91"/>
        <v>12</v>
      </c>
      <c r="BS108" s="7">
        <f t="shared" si="91"/>
        <v>13</v>
      </c>
      <c r="BT108" s="7">
        <f t="shared" si="91"/>
        <v>10</v>
      </c>
      <c r="BU108" s="7">
        <f t="shared" si="91"/>
        <v>22</v>
      </c>
      <c r="BV108" s="7">
        <f t="shared" si="91"/>
        <v>7</v>
      </c>
      <c r="BW108" s="8" t="s">
        <v>39</v>
      </c>
      <c r="BX108" s="8">
        <f>SUM(BX7:BX107)</f>
        <v>24</v>
      </c>
      <c r="BY108" s="8">
        <f aca="true" t="shared" si="92" ref="BY108:CD108">SUM(BY7:BY107)</f>
        <v>24</v>
      </c>
      <c r="BZ108" s="8">
        <f t="shared" si="92"/>
        <v>24</v>
      </c>
      <c r="CA108" s="8">
        <f t="shared" si="92"/>
        <v>24</v>
      </c>
      <c r="CB108" s="8">
        <f t="shared" si="92"/>
        <v>24</v>
      </c>
      <c r="CC108" s="8">
        <f t="shared" si="92"/>
        <v>24</v>
      </c>
      <c r="CD108" s="8">
        <f t="shared" si="92"/>
        <v>24</v>
      </c>
    </row>
    <row r="109" spans="1:40" ht="12.75">
      <c r="A109" s="7"/>
      <c r="B109" s="57" t="s">
        <v>40</v>
      </c>
      <c r="C109" s="8"/>
      <c r="D109" s="59">
        <f>SUM(D7:D107)</f>
        <v>3</v>
      </c>
      <c r="E109" s="1">
        <f aca="true" t="shared" si="93" ref="E109:AH109">SUM(E7:E107)</f>
        <v>19</v>
      </c>
      <c r="F109" s="1">
        <f>SUM(F7:F107)</f>
        <v>1</v>
      </c>
      <c r="G109" s="1">
        <f t="shared" si="93"/>
        <v>0.5</v>
      </c>
      <c r="H109" s="1">
        <f t="shared" si="93"/>
        <v>0</v>
      </c>
      <c r="I109" s="1">
        <f t="shared" si="93"/>
        <v>5</v>
      </c>
      <c r="J109" s="59">
        <f t="shared" si="93"/>
        <v>0.5</v>
      </c>
      <c r="K109" s="1">
        <f t="shared" si="93"/>
        <v>6.5</v>
      </c>
      <c r="L109" s="1">
        <f t="shared" si="93"/>
        <v>2.5</v>
      </c>
      <c r="M109" s="1">
        <f t="shared" si="93"/>
        <v>2.5</v>
      </c>
      <c r="N109" s="1">
        <f t="shared" si="93"/>
        <v>4</v>
      </c>
      <c r="O109" s="1">
        <f t="shared" si="93"/>
        <v>4.66</v>
      </c>
      <c r="P109" s="1">
        <f t="shared" si="93"/>
        <v>2.49</v>
      </c>
      <c r="Q109" s="1">
        <f t="shared" si="93"/>
        <v>0.99</v>
      </c>
      <c r="R109" s="1">
        <f t="shared" si="93"/>
        <v>0.33</v>
      </c>
      <c r="S109" s="59">
        <f t="shared" si="93"/>
        <v>0</v>
      </c>
      <c r="T109" s="1">
        <f t="shared" si="93"/>
        <v>5</v>
      </c>
      <c r="U109" s="1">
        <f t="shared" si="93"/>
        <v>9</v>
      </c>
      <c r="V109" s="1">
        <f t="shared" si="93"/>
        <v>11.5</v>
      </c>
      <c r="W109" s="59">
        <f t="shared" si="93"/>
        <v>3.5</v>
      </c>
      <c r="X109" s="1">
        <f t="shared" si="93"/>
        <v>1</v>
      </c>
      <c r="Y109" s="1">
        <f t="shared" si="93"/>
        <v>14</v>
      </c>
      <c r="Z109" s="59">
        <f t="shared" si="93"/>
        <v>9</v>
      </c>
      <c r="AA109" s="1">
        <f t="shared" si="93"/>
        <v>0</v>
      </c>
      <c r="AB109" s="1">
        <f t="shared" si="93"/>
        <v>4.66</v>
      </c>
      <c r="AC109" s="1">
        <f t="shared" si="93"/>
        <v>3.99</v>
      </c>
      <c r="AD109" s="1">
        <f t="shared" si="93"/>
        <v>5.49</v>
      </c>
      <c r="AE109" s="59">
        <f t="shared" si="93"/>
        <v>9.83</v>
      </c>
      <c r="AF109" s="1">
        <f t="shared" si="93"/>
        <v>5</v>
      </c>
      <c r="AG109" s="1">
        <f t="shared" si="93"/>
        <v>15</v>
      </c>
      <c r="AH109" s="59">
        <f t="shared" si="93"/>
        <v>4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24</v>
      </c>
      <c r="E110" s="1">
        <f>BY108</f>
        <v>24</v>
      </c>
      <c r="F110" s="1">
        <f>BY108</f>
        <v>24</v>
      </c>
      <c r="G110" s="1">
        <f>BY108</f>
        <v>24</v>
      </c>
      <c r="H110" s="1">
        <f>BY108</f>
        <v>24</v>
      </c>
      <c r="I110" s="1">
        <f>BY108</f>
        <v>24</v>
      </c>
      <c r="J110" s="59">
        <f>BY108</f>
        <v>24</v>
      </c>
      <c r="K110" s="2">
        <f>BZ108</f>
        <v>24</v>
      </c>
      <c r="L110" s="2">
        <f>BZ108</f>
        <v>24</v>
      </c>
      <c r="M110" s="2">
        <f>BZ108</f>
        <v>24</v>
      </c>
      <c r="N110" s="2">
        <f>BZ108</f>
        <v>24</v>
      </c>
      <c r="O110" s="2">
        <f>BZ108</f>
        <v>24</v>
      </c>
      <c r="P110" s="2">
        <f>BZ108</f>
        <v>24</v>
      </c>
      <c r="Q110" s="2">
        <f>BZ108</f>
        <v>24</v>
      </c>
      <c r="R110" s="2">
        <f>BZ108</f>
        <v>24</v>
      </c>
      <c r="S110" s="60">
        <f>BZ108</f>
        <v>24</v>
      </c>
      <c r="T110" s="3">
        <f>CA108</f>
        <v>24</v>
      </c>
      <c r="U110" s="3">
        <f>CA108</f>
        <v>24</v>
      </c>
      <c r="V110" s="3">
        <f>CA108</f>
        <v>24</v>
      </c>
      <c r="W110" s="61">
        <f>CA108</f>
        <v>24</v>
      </c>
      <c r="X110" s="8">
        <f>CB108</f>
        <v>24</v>
      </c>
      <c r="Y110" s="8">
        <f>CB108</f>
        <v>24</v>
      </c>
      <c r="Z110" s="57">
        <f>CB108</f>
        <v>24</v>
      </c>
      <c r="AA110" s="5">
        <f>CC108</f>
        <v>24</v>
      </c>
      <c r="AB110" s="5">
        <f>CC108</f>
        <v>24</v>
      </c>
      <c r="AC110" s="5">
        <f>CC108</f>
        <v>24</v>
      </c>
      <c r="AD110" s="5">
        <f>CC108</f>
        <v>24</v>
      </c>
      <c r="AE110" s="63">
        <f>CC108</f>
        <v>24</v>
      </c>
      <c r="AF110" s="6">
        <f>CD108</f>
        <v>24</v>
      </c>
      <c r="AG110" s="6">
        <f>CD108</f>
        <v>24</v>
      </c>
      <c r="AH110" s="64">
        <f>CD108</f>
        <v>24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12.5</v>
      </c>
      <c r="E112" s="47">
        <f>(E109/BY108)*100</f>
        <v>79.16666666666666</v>
      </c>
      <c r="F112" s="47">
        <f>(F109/BY108)*100</f>
        <v>4.166666666666666</v>
      </c>
      <c r="G112" s="47">
        <f>(G109/BY108)*100</f>
        <v>2.083333333333333</v>
      </c>
      <c r="H112" s="47">
        <f>(H109/BY108)*100</f>
        <v>0</v>
      </c>
      <c r="I112" s="47">
        <f>(I109/BY108)*100</f>
        <v>20.833333333333336</v>
      </c>
      <c r="J112" s="47">
        <f>(J109/BY108)*100</f>
        <v>2.083333333333333</v>
      </c>
      <c r="K112" s="47">
        <f>(K109/BZ108)*100</f>
        <v>27.083333333333332</v>
      </c>
      <c r="L112" s="47">
        <f>(L109/BZ108)*100</f>
        <v>10.416666666666668</v>
      </c>
      <c r="M112" s="47">
        <f>(M109/BZ108)*100</f>
        <v>10.416666666666668</v>
      </c>
      <c r="N112" s="47">
        <f>(N109/BZ108)*100</f>
        <v>16.666666666666664</v>
      </c>
      <c r="O112" s="47">
        <f>(O109/BZ108)*100</f>
        <v>19.416666666666668</v>
      </c>
      <c r="P112" s="47">
        <f>(P109/BZ108)*100</f>
        <v>10.375</v>
      </c>
      <c r="Q112" s="47">
        <f>(Q109/BZ108)*100</f>
        <v>4.125</v>
      </c>
      <c r="R112" s="47">
        <f>(R109/BZ108)*100</f>
        <v>1.375</v>
      </c>
      <c r="S112" s="47">
        <f>(S109/BZ108)*100</f>
        <v>0</v>
      </c>
      <c r="T112" s="47">
        <f>(T109/CA108)*100</f>
        <v>20.833333333333336</v>
      </c>
      <c r="U112" s="47">
        <f>(U109/CA108)*100</f>
        <v>37.5</v>
      </c>
      <c r="V112" s="47">
        <f>(V109/CA108)*100</f>
        <v>47.91666666666667</v>
      </c>
      <c r="W112" s="47">
        <f>(W109/CA108)*100</f>
        <v>14.583333333333334</v>
      </c>
      <c r="X112" s="47">
        <f>(X109/CB108)*100</f>
        <v>4.166666666666666</v>
      </c>
      <c r="Y112" s="47">
        <f>(Y109/CB108)*100</f>
        <v>58.333333333333336</v>
      </c>
      <c r="Z112" s="47">
        <f>(Z109/CB108)*100</f>
        <v>37.5</v>
      </c>
      <c r="AA112" s="47">
        <f>(AA109/CC108)*100</f>
        <v>0</v>
      </c>
      <c r="AB112" s="47">
        <f>(AB109/CC108)*100</f>
        <v>19.416666666666668</v>
      </c>
      <c r="AC112" s="47">
        <f>(AC109/CC108)*100</f>
        <v>16.625</v>
      </c>
      <c r="AD112" s="47">
        <f>(AD109/CC108)*100</f>
        <v>22.875</v>
      </c>
      <c r="AE112" s="47">
        <f>(AE109/CC108)*100</f>
        <v>40.958333333333336</v>
      </c>
      <c r="AF112" s="47">
        <f>(AF109/CD108)*100</f>
        <v>20.833333333333336</v>
      </c>
      <c r="AG112" s="47">
        <f>(AG109/CD108)*100</f>
        <v>62.5</v>
      </c>
      <c r="AH112" s="47">
        <f>(AH109/CD108)*100</f>
        <v>16.666666666666664</v>
      </c>
      <c r="AP112" t="s">
        <v>55</v>
      </c>
      <c r="AQ112">
        <f>AQ108*7</f>
        <v>168</v>
      </c>
    </row>
    <row r="114" spans="42:43" ht="12.75">
      <c r="AP114" t="s">
        <v>57</v>
      </c>
      <c r="AQ114">
        <f>(AQ110-AQ111)/AQ112</f>
        <v>1</v>
      </c>
    </row>
  </sheetData>
  <mergeCells count="1">
    <mergeCell ref="J1:S3"/>
  </mergeCells>
  <conditionalFormatting sqref="A7:A107">
    <cfRule type="cellIs" priority="1" dxfId="0" operator="equal" stopIfTrue="1">
      <formula>0</formula>
    </cfRule>
  </conditionalFormatting>
  <printOptions gridLines="1"/>
  <pageMargins left="0.15748031496062992" right="0.15748031496062992" top="0.15748031496062992" bottom="0.15748031496062992" header="0.15748031496062992" footer="0.15748031496062992"/>
  <pageSetup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cp:lastPrinted>2009-05-13T18:11:06Z</cp:lastPrinted>
  <dcterms:created xsi:type="dcterms:W3CDTF">2001-04-20T19:03:27Z</dcterms:created>
  <dcterms:modified xsi:type="dcterms:W3CDTF">2010-08-30T04:33:06Z</dcterms:modified>
  <cp:category/>
  <cp:version/>
  <cp:contentType/>
  <cp:contentStatus/>
</cp:coreProperties>
</file>